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wbuchs-my.sharepoint.com/personal/hanspeter_lippuner_ewbuchs_ch/Documents/Desktop/Tarifmodell/"/>
    </mc:Choice>
  </mc:AlternateContent>
  <xr:revisionPtr revIDLastSave="0" documentId="8_{B7AE942B-FE82-4E66-9F79-F10E3DF30930}" xr6:coauthVersionLast="45" xr6:coauthVersionMax="45" xr10:uidLastSave="{00000000-0000-0000-0000-000000000000}"/>
  <bookViews>
    <workbookView xWindow="-28920" yWindow="-120" windowWidth="29040" windowHeight="15840" xr2:uid="{5D85F17F-AEA1-4557-BF8E-F641C337AA17}"/>
  </bookViews>
  <sheets>
    <sheet name="Privatkunden und Kleingewerb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I30" i="1" s="1"/>
  <c r="E29" i="1"/>
  <c r="I29" i="1" s="1"/>
  <c r="I31" i="1" s="1"/>
  <c r="E26" i="1"/>
  <c r="I26" i="1" s="1"/>
  <c r="I27" i="1" s="1"/>
  <c r="I23" i="1"/>
  <c r="H23" i="1"/>
  <c r="G23" i="1"/>
  <c r="F23" i="1"/>
  <c r="E23" i="1"/>
  <c r="H22" i="1"/>
  <c r="G22" i="1"/>
  <c r="F22" i="1"/>
  <c r="E22" i="1"/>
  <c r="I22" i="1" s="1"/>
  <c r="E21" i="1"/>
  <c r="I21" i="1" s="1"/>
  <c r="E20" i="1"/>
  <c r="I20" i="1" s="1"/>
  <c r="E19" i="1"/>
  <c r="I19" i="1" s="1"/>
  <c r="I24" i="1" l="1"/>
  <c r="I33" i="1" s="1"/>
  <c r="I34" i="1" s="1"/>
  <c r="I35" i="1" s="1"/>
</calcChain>
</file>

<file path=xl/sharedStrings.xml><?xml version="1.0" encoding="utf-8"?>
<sst xmlns="http://schemas.openxmlformats.org/spreadsheetml/2006/main" count="37" uniqueCount="27">
  <si>
    <t>Tarifrechner für Privatkunden und Kleingewerbe 2021</t>
  </si>
  <si>
    <t>mit jährlichem Verbrauch bis 50'000 kWh</t>
  </si>
  <si>
    <t>Wie viele Monate beziehen Sie im 2021 Energie vom EW Buchs?</t>
  </si>
  <si>
    <t>Monate</t>
  </si>
  <si>
    <t>Wie viel Energie beziehen Sie im 2021 vom EW Buchs?</t>
  </si>
  <si>
    <t>kWh</t>
  </si>
  <si>
    <t>Darf das EW Buchs Ihren elektrischen Wassererwärmer (z.B. Boiler) schalten?</t>
  </si>
  <si>
    <t>Darf das EW Buchs Ihre elektrische Wärme/Kälteanlage schalten?</t>
  </si>
  <si>
    <t>Netznutzung</t>
  </si>
  <si>
    <t>Grundpreis</t>
  </si>
  <si>
    <t>Monate zu</t>
  </si>
  <si>
    <t>=</t>
  </si>
  <si>
    <t>Arbeit</t>
  </si>
  <si>
    <t>kWh zu</t>
  </si>
  <si>
    <t>Systemdienstleistung Swissgrid</t>
  </si>
  <si>
    <t>Rabatt für schaltbarer Wassererwärmer</t>
  </si>
  <si>
    <t>Rabatt für schaltbare Wärme-/Kältenalge</t>
  </si>
  <si>
    <t>Total Netznutzung</t>
  </si>
  <si>
    <t>Energie</t>
  </si>
  <si>
    <t>Total Energie</t>
  </si>
  <si>
    <t>Abgaben</t>
  </si>
  <si>
    <t>Abgabe Gemeinde/Energiefonds</t>
  </si>
  <si>
    <t>Abgabe Bund</t>
  </si>
  <si>
    <t>Total Abgaben</t>
  </si>
  <si>
    <t>Zwischensumme</t>
  </si>
  <si>
    <t>zuzüglich MwSt. 7.7%</t>
  </si>
  <si>
    <t>Ihre Stromkosten (inkl. MwSt.)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</si>
</sst>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&quot;CHF&quot;\ #,##0.00"/>
    <numFmt numFmtId="165" formatCode="_ &quot;CHF/Mt.&quot;\ * #,##0.00_ ;_ &quot;CHF/Mt.&quot;\ * \-#,##0.00_ ;_ &quot;CHF/Mt.&quot;\ * &quot;-&quot;??_ ;_ @_ "/>
    <numFmt numFmtId="166" formatCode="_ &quot;Rp./kWh&quot;\ * #,##0.00_ ;_ &quot;Rp./kWh&quot;\ * \-#,##0.00_ ;_ &quot;Rp./kWh&quot;\ * &quot;-&quot;??_ ;_ @_ "/>
  </numFmts>
  <fonts count="7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 Light"/>
      <family val="2"/>
      <scheme val="maj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/>
      <right/>
      <top style="thin">
        <color rgb="FF4A3D5C"/>
      </top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3" fontId="0" fillId="2" borderId="1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166" fontId="5" fillId="0" borderId="9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6" fillId="3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lockText="1" noThreeD="1"/>
</file>

<file path=xl/ctrlProps/ctrlProp2.xml><?xml version="1.0" encoding="utf-8"?>
<formControlPr xmlns="http://schemas.microsoft.com/office/spreadsheetml/2009/9/main" objectType="CheckBox" fmlaLink="$G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14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38B5DA6-21EB-48C6-8747-D0A89334351A}"/>
            </a:ext>
          </a:extLst>
        </xdr:cNvPr>
        <xdr:cNvSpPr/>
      </xdr:nvSpPr>
      <xdr:spPr>
        <a:xfrm>
          <a:off x="123825" y="1114425"/>
          <a:ext cx="7353300" cy="15113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5</xdr:row>
      <xdr:rowOff>72200</xdr:rowOff>
    </xdr:from>
    <xdr:ext cx="3089235" cy="291866"/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4AE03C05-3E9F-4573-AB54-3217F3A212C6}"/>
            </a:ext>
          </a:extLst>
        </xdr:cNvPr>
        <xdr:cNvSpPr txBox="1"/>
      </xdr:nvSpPr>
      <xdr:spPr>
        <a:xfrm>
          <a:off x="247650" y="986600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495300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C0C4B56-2B73-441F-B9A6-E6B82D146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495300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B35AF61-1C6C-4F5A-9942-5007589DE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AFE5A794-1C6C-42AD-910A-1BCDA5ED8084}"/>
            </a:ext>
          </a:extLst>
        </xdr:cNvPr>
        <xdr:cNvSpPr/>
      </xdr:nvSpPr>
      <xdr:spPr>
        <a:xfrm>
          <a:off x="123825" y="3019425"/>
          <a:ext cx="7353300" cy="44577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15</xdr:row>
      <xdr:rowOff>124409</xdr:rowOff>
    </xdr:from>
    <xdr:ext cx="1369277" cy="291866"/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78385EDC-EF77-4FF1-8504-8237152EDEDD}"/>
            </a:ext>
          </a:extLst>
        </xdr:cNvPr>
        <xdr:cNvSpPr txBox="1"/>
      </xdr:nvSpPr>
      <xdr:spPr>
        <a:xfrm>
          <a:off x="247650" y="2896184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  <xdr:twoCellAnchor editAs="oneCell">
    <xdr:from>
      <xdr:col>6</xdr:col>
      <xdr:colOff>813958</xdr:colOff>
      <xdr:row>2</xdr:row>
      <xdr:rowOff>0</xdr:rowOff>
    </xdr:from>
    <xdr:to>
      <xdr:col>10</xdr:col>
      <xdr:colOff>15155</xdr:colOff>
      <xdr:row>3</xdr:row>
      <xdr:rowOff>155864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F1A4C81-18F7-4889-8DF2-89AF8D444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783" y="247650"/>
          <a:ext cx="1601497" cy="42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1A4F-3880-48D9-858E-8AD4CE541DE2}">
  <dimension ref="C1:K37"/>
  <sheetViews>
    <sheetView showGridLines="0" tabSelected="1" topLeftCell="A10" zoomScale="110" zoomScaleNormal="110" workbookViewId="0">
      <selection activeCell="O24" sqref="O24"/>
    </sheetView>
  </sheetViews>
  <sheetFormatPr baseColWidth="10" defaultColWidth="10.875" defaultRowHeight="15.75" x14ac:dyDescent="0.25"/>
  <cols>
    <col min="1" max="2" width="1.625" customWidth="1"/>
    <col min="3" max="3" width="12.5" customWidth="1"/>
    <col min="4" max="4" width="34.5" customWidth="1"/>
    <col min="5" max="5" width="6.875" customWidth="1"/>
    <col min="6" max="6" width="9.5" customWidth="1"/>
    <col min="7" max="7" width="14.125" customWidth="1"/>
    <col min="8" max="8" width="2.875" customWidth="1"/>
    <col min="9" max="9" width="12.875" customWidth="1"/>
    <col min="10" max="10" width="1.625" bestFit="1" customWidth="1"/>
    <col min="11" max="11" width="11.125" style="1" customWidth="1"/>
    <col min="12" max="12" width="1.625" customWidth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2" t="s">
        <v>0</v>
      </c>
      <c r="D3" s="2"/>
      <c r="K3"/>
    </row>
    <row r="4" spans="3:11" x14ac:dyDescent="0.25">
      <c r="C4" t="s">
        <v>1</v>
      </c>
      <c r="K4"/>
    </row>
    <row r="5" spans="3:11" x14ac:dyDescent="0.25">
      <c r="K5"/>
    </row>
    <row r="6" spans="3:11" x14ac:dyDescent="0.25">
      <c r="K6"/>
    </row>
    <row r="7" spans="3:11" s="3" customFormat="1" ht="20.100000000000001" customHeight="1" thickBot="1" x14ac:dyDescent="0.3">
      <c r="J7" s="4"/>
    </row>
    <row r="8" spans="3:11" s="3" customFormat="1" ht="20.100000000000001" customHeight="1" thickBot="1" x14ac:dyDescent="0.3">
      <c r="C8" s="3" t="s">
        <v>2</v>
      </c>
      <c r="G8" s="5">
        <v>6</v>
      </c>
      <c r="H8" s="3" t="s">
        <v>3</v>
      </c>
      <c r="J8" s="4"/>
    </row>
    <row r="9" spans="3:11" s="3" customFormat="1" ht="5.0999999999999996" customHeight="1" thickBot="1" x14ac:dyDescent="0.3">
      <c r="J9" s="4"/>
    </row>
    <row r="10" spans="3:11" s="3" customFormat="1" ht="20.100000000000001" customHeight="1" thickBot="1" x14ac:dyDescent="0.3">
      <c r="C10" s="3" t="s">
        <v>4</v>
      </c>
      <c r="G10" s="5">
        <v>4500</v>
      </c>
      <c r="H10" s="3" t="s">
        <v>5</v>
      </c>
      <c r="J10" s="4"/>
    </row>
    <row r="11" spans="3:11" s="3" customFormat="1" ht="5.0999999999999996" customHeight="1" x14ac:dyDescent="0.25">
      <c r="G11" s="6"/>
      <c r="J11" s="4"/>
    </row>
    <row r="12" spans="3:11" s="3" customFormat="1" ht="20.100000000000001" customHeight="1" x14ac:dyDescent="0.25">
      <c r="C12" s="3" t="s">
        <v>6</v>
      </c>
      <c r="G12" s="7" t="b">
        <v>0</v>
      </c>
      <c r="J12" s="4"/>
    </row>
    <row r="13" spans="3:11" s="3" customFormat="1" ht="5.0999999999999996" customHeight="1" x14ac:dyDescent="0.25">
      <c r="J13" s="4"/>
    </row>
    <row r="14" spans="3:11" s="3" customFormat="1" ht="20.100000000000001" customHeight="1" x14ac:dyDescent="0.25">
      <c r="C14" s="3" t="s">
        <v>7</v>
      </c>
      <c r="G14" s="7" t="b">
        <v>0</v>
      </c>
      <c r="J14" s="4"/>
    </row>
    <row r="15" spans="3:11" s="3" customFormat="1" ht="20.100000000000001" customHeight="1" x14ac:dyDescent="0.25"/>
    <row r="16" spans="3:11" s="3" customFormat="1" ht="20.100000000000001" customHeight="1" x14ac:dyDescent="0.25"/>
    <row r="17" spans="3:10" s="3" customFormat="1" ht="20.100000000000001" customHeight="1" x14ac:dyDescent="0.25">
      <c r="J17" s="4"/>
    </row>
    <row r="18" spans="3:10" s="3" customFormat="1" ht="9.9499999999999993" customHeight="1" x14ac:dyDescent="0.25">
      <c r="C18" s="8"/>
      <c r="D18" s="8"/>
      <c r="E18" s="8"/>
      <c r="F18" s="8"/>
      <c r="G18" s="8"/>
      <c r="H18" s="8"/>
      <c r="I18" s="8"/>
      <c r="J18" s="4"/>
    </row>
    <row r="19" spans="3:10" s="3" customFormat="1" ht="20.100000000000001" customHeight="1" x14ac:dyDescent="0.25">
      <c r="C19" s="9" t="s">
        <v>8</v>
      </c>
      <c r="D19" s="10" t="s">
        <v>9</v>
      </c>
      <c r="E19" s="11">
        <f>G8</f>
        <v>6</v>
      </c>
      <c r="F19" s="12" t="s">
        <v>10</v>
      </c>
      <c r="G19" s="13">
        <v>7</v>
      </c>
      <c r="H19" s="14" t="s">
        <v>11</v>
      </c>
      <c r="I19" s="15">
        <f>E19*G19</f>
        <v>42</v>
      </c>
      <c r="J19" s="4"/>
    </row>
    <row r="20" spans="3:10" s="3" customFormat="1" ht="20.100000000000001" customHeight="1" x14ac:dyDescent="0.25">
      <c r="C20" s="16"/>
      <c r="D20" s="3" t="s">
        <v>12</v>
      </c>
      <c r="E20" s="17">
        <f>G10</f>
        <v>4500</v>
      </c>
      <c r="F20" s="18" t="s">
        <v>13</v>
      </c>
      <c r="G20" s="19">
        <v>6.5</v>
      </c>
      <c r="H20" s="20" t="s">
        <v>11</v>
      </c>
      <c r="I20" s="21">
        <f>E20*G20/100</f>
        <v>292.5</v>
      </c>
      <c r="J20" s="4"/>
    </row>
    <row r="21" spans="3:10" s="3" customFormat="1" ht="20.100000000000001" customHeight="1" x14ac:dyDescent="0.25">
      <c r="C21" s="16"/>
      <c r="D21" s="3" t="s">
        <v>14</v>
      </c>
      <c r="E21" s="17">
        <f>G10</f>
        <v>4500</v>
      </c>
      <c r="F21" s="18" t="s">
        <v>13</v>
      </c>
      <c r="G21" s="19">
        <v>0.16</v>
      </c>
      <c r="H21" s="20" t="s">
        <v>11</v>
      </c>
      <c r="I21" s="21">
        <f>E21*G21/100</f>
        <v>7.2</v>
      </c>
      <c r="J21" s="4"/>
    </row>
    <row r="22" spans="3:10" s="3" customFormat="1" ht="20.100000000000001" customHeight="1" x14ac:dyDescent="0.25">
      <c r="C22" s="16"/>
      <c r="D22" s="3" t="s">
        <v>15</v>
      </c>
      <c r="E22" s="17" t="str">
        <f>IF(G12,G10,"")</f>
        <v/>
      </c>
      <c r="F22" s="18" t="str">
        <f>IF(G12,"kWh zu","")</f>
        <v/>
      </c>
      <c r="G22" s="19" t="str">
        <f>IF(G12,-0.95,"")</f>
        <v/>
      </c>
      <c r="H22" s="20" t="str">
        <f>IF(G12,"=","")</f>
        <v/>
      </c>
      <c r="I22" s="21" t="str">
        <f>IF(G12,E22*G22/100,"")</f>
        <v/>
      </c>
      <c r="J22" s="4"/>
    </row>
    <row r="23" spans="3:10" s="3" customFormat="1" ht="20.100000000000001" customHeight="1" x14ac:dyDescent="0.25">
      <c r="C23" s="16"/>
      <c r="D23" s="3" t="s">
        <v>16</v>
      </c>
      <c r="E23" s="17" t="str">
        <f>IF(G14,G10,"")</f>
        <v/>
      </c>
      <c r="F23" s="18" t="str">
        <f>IF(G14,"kWh zu","")</f>
        <v/>
      </c>
      <c r="G23" s="19" t="str">
        <f>IF(G14,-1.55,"")</f>
        <v/>
      </c>
      <c r="H23" s="20" t="str">
        <f>IF(G14,"=","")</f>
        <v/>
      </c>
      <c r="I23" s="21" t="str">
        <f>IF(G14,E23*G23/100,"")</f>
        <v/>
      </c>
      <c r="J23" s="4"/>
    </row>
    <row r="24" spans="3:10" s="3" customFormat="1" ht="20.100000000000001" customHeight="1" x14ac:dyDescent="0.25">
      <c r="C24" s="22"/>
      <c r="D24" s="23" t="s">
        <v>17</v>
      </c>
      <c r="E24" s="24"/>
      <c r="F24" s="24"/>
      <c r="G24" s="24"/>
      <c r="H24" s="25"/>
      <c r="I24" s="26">
        <f>SUM(I19:I23)</f>
        <v>341.7</v>
      </c>
      <c r="J24" s="4"/>
    </row>
    <row r="25" spans="3:10" s="3" customFormat="1" ht="9.9499999999999993" customHeight="1" x14ac:dyDescent="0.25">
      <c r="I25" s="27"/>
      <c r="J25" s="4"/>
    </row>
    <row r="26" spans="3:10" s="3" customFormat="1" ht="20.100000000000001" customHeight="1" x14ac:dyDescent="0.25">
      <c r="C26" s="9" t="s">
        <v>18</v>
      </c>
      <c r="D26" s="10" t="s">
        <v>12</v>
      </c>
      <c r="E26" s="11">
        <f>G10</f>
        <v>4500</v>
      </c>
      <c r="F26" s="12" t="s">
        <v>13</v>
      </c>
      <c r="G26" s="28">
        <v>8.16</v>
      </c>
      <c r="H26" s="14" t="s">
        <v>11</v>
      </c>
      <c r="I26" s="15">
        <f>G26*E26/100</f>
        <v>367.2</v>
      </c>
      <c r="J26" s="4"/>
    </row>
    <row r="27" spans="3:10" s="3" customFormat="1" ht="20.100000000000001" customHeight="1" x14ac:dyDescent="0.25">
      <c r="C27" s="22"/>
      <c r="D27" s="23" t="s">
        <v>19</v>
      </c>
      <c r="E27" s="24"/>
      <c r="F27" s="24"/>
      <c r="G27" s="24"/>
      <c r="H27" s="25"/>
      <c r="I27" s="26">
        <f>SUM(I26:I26)</f>
        <v>367.2</v>
      </c>
      <c r="J27" s="4"/>
    </row>
    <row r="28" spans="3:10" s="3" customFormat="1" ht="9.9499999999999993" customHeight="1" x14ac:dyDescent="0.25">
      <c r="I28" s="27"/>
      <c r="J28" s="4"/>
    </row>
    <row r="29" spans="3:10" s="3" customFormat="1" ht="20.100000000000001" customHeight="1" x14ac:dyDescent="0.25">
      <c r="C29" s="9" t="s">
        <v>20</v>
      </c>
      <c r="D29" s="10" t="s">
        <v>21</v>
      </c>
      <c r="E29" s="11">
        <f>G10</f>
        <v>4500</v>
      </c>
      <c r="F29" s="12" t="s">
        <v>13</v>
      </c>
      <c r="G29" s="29">
        <v>0.65</v>
      </c>
      <c r="H29" s="14" t="s">
        <v>11</v>
      </c>
      <c r="I29" s="15">
        <f>E29*G29/100</f>
        <v>29.25</v>
      </c>
      <c r="J29" s="4"/>
    </row>
    <row r="30" spans="3:10" s="3" customFormat="1" ht="20.100000000000001" customHeight="1" x14ac:dyDescent="0.25">
      <c r="C30" s="16"/>
      <c r="D30" s="3" t="s">
        <v>22</v>
      </c>
      <c r="E30" s="17">
        <f>G10</f>
        <v>4500</v>
      </c>
      <c r="F30" s="18" t="s">
        <v>13</v>
      </c>
      <c r="G30" s="30">
        <v>2.2999999999999998</v>
      </c>
      <c r="H30" s="20" t="s">
        <v>11</v>
      </c>
      <c r="I30" s="21">
        <f>E30*G30/100</f>
        <v>103.5</v>
      </c>
      <c r="J30" s="4"/>
    </row>
    <row r="31" spans="3:10" s="3" customFormat="1" ht="20.100000000000001" customHeight="1" x14ac:dyDescent="0.25">
      <c r="C31" s="22"/>
      <c r="D31" s="23" t="s">
        <v>23</v>
      </c>
      <c r="E31" s="24"/>
      <c r="F31" s="24"/>
      <c r="G31" s="24"/>
      <c r="H31" s="25"/>
      <c r="I31" s="26">
        <f>SUM(I29:I30)</f>
        <v>132.75</v>
      </c>
      <c r="J31" s="4"/>
    </row>
    <row r="32" spans="3:10" s="3" customFormat="1" ht="9.9499999999999993" customHeight="1" x14ac:dyDescent="0.25">
      <c r="I32" s="27"/>
      <c r="J32" s="4"/>
    </row>
    <row r="33" spans="3:11" s="3" customFormat="1" ht="20.100000000000001" customHeight="1" x14ac:dyDescent="0.25">
      <c r="C33" s="31" t="s">
        <v>24</v>
      </c>
      <c r="I33" s="32">
        <f>I24+I27+I31</f>
        <v>841.65</v>
      </c>
      <c r="J33" s="4"/>
    </row>
    <row r="34" spans="3:11" s="3" customFormat="1" ht="20.100000000000001" customHeight="1" x14ac:dyDescent="0.25">
      <c r="C34" s="3" t="s">
        <v>25</v>
      </c>
      <c r="E34" s="33"/>
      <c r="I34" s="27">
        <f>I33*7.7%</f>
        <v>64.807050000000004</v>
      </c>
      <c r="J34" s="4"/>
    </row>
    <row r="35" spans="3:11" s="3" customFormat="1" ht="20.100000000000001" customHeight="1" x14ac:dyDescent="0.25">
      <c r="C35" s="34" t="s">
        <v>26</v>
      </c>
      <c r="D35" s="35"/>
      <c r="E35" s="35"/>
      <c r="F35" s="35"/>
      <c r="G35" s="35"/>
      <c r="H35" s="35"/>
      <c r="I35" s="36">
        <f>SUM(I33:I34)</f>
        <v>906.45704999999998</v>
      </c>
      <c r="J35" s="4"/>
    </row>
    <row r="36" spans="3:11" s="3" customFormat="1" ht="20.100000000000001" customHeight="1" x14ac:dyDescent="0.25">
      <c r="I36" s="27"/>
      <c r="J36" s="4"/>
    </row>
    <row r="37" spans="3:11" x14ac:dyDescent="0.25">
      <c r="K37"/>
    </row>
  </sheetData>
  <mergeCells count="3">
    <mergeCell ref="C19:C24"/>
    <mergeCell ref="C26:C27"/>
    <mergeCell ref="C29:C3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Privatkunden und Kleingewerbe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Lippuner Hans-Peter</dc:creator>
  <cp:lastModifiedBy>Hans-Peter Lippuner</cp:lastModifiedBy>
  <dcterms:created xsi:type="dcterms:W3CDTF">2020-11-27T08:04:08Z</dcterms:created>
  <dcterms:modified xsi:type="dcterms:W3CDTF">2020-11-27T08:24:54Z</dcterms:modified>
</cp:coreProperties>
</file>